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0年工勤岗位评聘\网上通知\"/>
    </mc:Choice>
  </mc:AlternateContent>
  <xr:revisionPtr revIDLastSave="0" documentId="13_ncr:1_{4A72ACC0-2742-44E7-A1C8-482D0BB1AAA3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推荐汇总表" sheetId="3" r:id="rId1"/>
    <sheet name="审核表" sheetId="1" r:id="rId2"/>
    <sheet name="字典" sheetId="2" state="hidden" r:id="rId3"/>
  </sheets>
  <definedNames>
    <definedName name="_xlnm._FilterDatabase" localSheetId="2" hidden="1">字典!$A$1:$M$37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7" i="1"/>
  <c r="D11" i="1"/>
  <c r="D4" i="1"/>
  <c r="F11" i="1"/>
  <c r="E11" i="1"/>
  <c r="D5" i="1"/>
  <c r="D14" i="1" s="1"/>
  <c r="D6" i="1"/>
  <c r="F3" i="1"/>
  <c r="F2" i="1"/>
  <c r="F6" i="1"/>
</calcChain>
</file>

<file path=xl/sharedStrings.xml><?xml version="1.0" encoding="utf-8"?>
<sst xmlns="http://schemas.openxmlformats.org/spreadsheetml/2006/main" count="334" uniqueCount="110">
  <si>
    <t>档案出生日期</t>
    <phoneticPr fontId="1" type="noConversion"/>
  </si>
  <si>
    <t>所在单位</t>
    <phoneticPr fontId="1" type="noConversion"/>
  </si>
  <si>
    <t>年度考核结果</t>
    <phoneticPr fontId="1" type="noConversion"/>
  </si>
  <si>
    <t>聘用条件审核</t>
    <phoneticPr fontId="1" type="noConversion"/>
  </si>
  <si>
    <t>工种：</t>
    <phoneticPr fontId="1" type="noConversion"/>
  </si>
  <si>
    <t>注：</t>
    <phoneticPr fontId="1" type="noConversion"/>
  </si>
  <si>
    <t>2.四项条件必须同时符合才可以申报（条件4为申报人所在单位评价，表现好的视为符合条件）；</t>
    <phoneticPr fontId="1" type="noConversion"/>
  </si>
  <si>
    <t>现聘用级别
任职年限</t>
    <phoneticPr fontId="1" type="noConversion"/>
  </si>
  <si>
    <t>2017年考核结果</t>
    <phoneticPr fontId="1" type="noConversion"/>
  </si>
  <si>
    <t>2018年考核结果</t>
    <phoneticPr fontId="1" type="noConversion"/>
  </si>
  <si>
    <t>2017年：合格</t>
    <phoneticPr fontId="1" type="noConversion"/>
  </si>
  <si>
    <t>2018年：合格</t>
    <phoneticPr fontId="1" type="noConversion"/>
  </si>
  <si>
    <t>姓名</t>
    <phoneticPr fontId="1" type="noConversion"/>
  </si>
  <si>
    <t>现聘用级别</t>
    <phoneticPr fontId="1" type="noConversion"/>
  </si>
  <si>
    <t>现聘用级别任职年限</t>
    <phoneticPr fontId="1" type="noConversion"/>
  </si>
  <si>
    <t>现聘用级别任职时间</t>
    <phoneticPr fontId="1" type="noConversion"/>
  </si>
  <si>
    <t>现聘用级别情况</t>
    <phoneticPr fontId="1" type="noConversion"/>
  </si>
  <si>
    <t>取得上一级资格工种</t>
    <phoneticPr fontId="1" type="noConversion"/>
  </si>
  <si>
    <t>申报人员信息</t>
    <phoneticPr fontId="1" type="noConversion"/>
  </si>
  <si>
    <t>参加工作时间</t>
    <phoneticPr fontId="1" type="noConversion"/>
  </si>
  <si>
    <t>性    别</t>
    <phoneticPr fontId="1" type="noConversion"/>
  </si>
  <si>
    <t>参加工作时间</t>
    <phoneticPr fontId="1" type="noConversion"/>
  </si>
  <si>
    <t>技师</t>
  </si>
  <si>
    <t>性别</t>
    <phoneticPr fontId="1" type="noConversion"/>
  </si>
  <si>
    <t>女</t>
    <phoneticPr fontId="11" type="noConversion"/>
  </si>
  <si>
    <t>男</t>
    <phoneticPr fontId="11" type="noConversion"/>
  </si>
  <si>
    <t>单位</t>
    <phoneticPr fontId="1" type="noConversion"/>
  </si>
  <si>
    <t>安全处</t>
  </si>
  <si>
    <t>后勤处</t>
  </si>
  <si>
    <t>学生处</t>
  </si>
  <si>
    <t>化学工程学院</t>
  </si>
  <si>
    <t>工程训练中心</t>
  </si>
  <si>
    <t>体育教研部</t>
  </si>
  <si>
    <t>*取得最高等级资格及工种</t>
    <phoneticPr fontId="1" type="noConversion"/>
  </si>
  <si>
    <t>*取得资格情况</t>
    <phoneticPr fontId="1" type="noConversion"/>
  </si>
  <si>
    <t>*资格工种与所在岗位是否相符</t>
    <phoneticPr fontId="1" type="noConversion"/>
  </si>
  <si>
    <t>*思想政治表现</t>
    <phoneticPr fontId="1" type="noConversion"/>
  </si>
  <si>
    <t>*工作表现</t>
    <phoneticPr fontId="1" type="noConversion"/>
  </si>
  <si>
    <t>*所在岗位（详细）</t>
    <phoneticPr fontId="1" type="noConversion"/>
  </si>
  <si>
    <t>申报等级</t>
    <phoneticPr fontId="1" type="noConversion"/>
  </si>
  <si>
    <t>技师</t>
    <phoneticPr fontId="1" type="noConversion"/>
  </si>
  <si>
    <t>高级技师</t>
    <phoneticPr fontId="1" type="noConversion"/>
  </si>
  <si>
    <t>初级工</t>
    <phoneticPr fontId="1" type="noConversion"/>
  </si>
  <si>
    <t>申报聘用等级</t>
    <phoneticPr fontId="1" type="noConversion"/>
  </si>
  <si>
    <t>#所在单位
推荐结果</t>
    <phoneticPr fontId="1" type="noConversion"/>
  </si>
  <si>
    <t>序号</t>
    <phoneticPr fontId="1" type="noConversion"/>
  </si>
  <si>
    <t>姓名</t>
    <phoneticPr fontId="1" type="noConversion"/>
  </si>
  <si>
    <t>推荐聘用级别</t>
    <phoneticPr fontId="1" type="noConversion"/>
  </si>
  <si>
    <t>推荐单位（公章）：</t>
    <phoneticPr fontId="1" type="noConversion"/>
  </si>
  <si>
    <t>工勤技能岗位聘用工作小组组长签字：</t>
    <phoneticPr fontId="1" type="noConversion"/>
  </si>
  <si>
    <r>
      <t>工勤技能岗位聘用工作小组</t>
    </r>
    <r>
      <rPr>
        <sz val="10"/>
        <color theme="1"/>
        <rFont val="宋体"/>
        <family val="3"/>
        <charset val="134"/>
      </rPr>
      <t>组长签字（单位盖章）：</t>
    </r>
    <r>
      <rPr>
        <sz val="10"/>
        <color theme="0"/>
        <rFont val="宋体"/>
        <family val="3"/>
        <charset val="134"/>
      </rPr>
      <t>11111111111111111</t>
    </r>
    <r>
      <rPr>
        <sz val="10"/>
        <color theme="1"/>
        <rFont val="宋体"/>
        <family val="3"/>
        <charset val="134"/>
      </rPr>
      <t xml:space="preserve">
</t>
    </r>
    <phoneticPr fontId="1" type="noConversion"/>
  </si>
  <si>
    <t>1.*号项目为手动填写项目，#号项目为签字项目，其他为输入姓名即可显示项目（人事已审，不可更改）。</t>
    <phoneticPr fontId="1" type="noConversion"/>
  </si>
  <si>
    <t>4.本表是正式表决使用的唯一材料，除签字项目外均需在计算机中填写。</t>
    <phoneticPr fontId="1" type="noConversion"/>
  </si>
  <si>
    <t>首次取得时间：</t>
    <phoneticPr fontId="1" type="noConversion"/>
  </si>
  <si>
    <t>等级：</t>
    <phoneticPr fontId="1" type="noConversion"/>
  </si>
  <si>
    <t>*姓    名</t>
    <phoneticPr fontId="1" type="noConversion"/>
  </si>
  <si>
    <t>孙红</t>
    <phoneticPr fontId="11" type="noConversion"/>
  </si>
  <si>
    <t>徐荣波</t>
    <phoneticPr fontId="11" type="noConversion"/>
  </si>
  <si>
    <t>李学清</t>
    <phoneticPr fontId="11" type="noConversion"/>
  </si>
  <si>
    <t>王文辉</t>
    <phoneticPr fontId="11" type="noConversion"/>
  </si>
  <si>
    <t>梁宏波</t>
    <phoneticPr fontId="11" type="noConversion"/>
  </si>
  <si>
    <t>孙凤斌</t>
    <phoneticPr fontId="11" type="noConversion"/>
  </si>
  <si>
    <t>姚民</t>
    <phoneticPr fontId="11" type="noConversion"/>
  </si>
  <si>
    <t>金英明</t>
    <phoneticPr fontId="11" type="noConversion"/>
  </si>
  <si>
    <t>周立波</t>
    <phoneticPr fontId="11" type="noConversion"/>
  </si>
  <si>
    <t>魏增锦</t>
    <phoneticPr fontId="11" type="noConversion"/>
  </si>
  <si>
    <t>云庆波</t>
    <phoneticPr fontId="11" type="noConversion"/>
  </si>
  <si>
    <t>朱文先</t>
    <phoneticPr fontId="11" type="noConversion"/>
  </si>
  <si>
    <t>孙明学</t>
    <phoneticPr fontId="11" type="noConversion"/>
  </si>
  <si>
    <t>黄毅昆</t>
    <phoneticPr fontId="11" type="noConversion"/>
  </si>
  <si>
    <t>刘子煜</t>
    <phoneticPr fontId="11" type="noConversion"/>
  </si>
  <si>
    <t>颜景新</t>
    <phoneticPr fontId="11" type="noConversion"/>
  </si>
  <si>
    <t>王铁兵</t>
    <phoneticPr fontId="11" type="noConversion"/>
  </si>
  <si>
    <t>甘伟霖</t>
    <phoneticPr fontId="11" type="noConversion"/>
  </si>
  <si>
    <t>陈功明</t>
    <phoneticPr fontId="11" type="noConversion"/>
  </si>
  <si>
    <t>姜子鹤</t>
    <phoneticPr fontId="11" type="noConversion"/>
  </si>
  <si>
    <t>马长新</t>
    <phoneticPr fontId="11" type="noConversion"/>
  </si>
  <si>
    <t>周连文</t>
    <phoneticPr fontId="11" type="noConversion"/>
  </si>
  <si>
    <t>徐忠伟</t>
    <phoneticPr fontId="11" type="noConversion"/>
  </si>
  <si>
    <t>张亮</t>
    <phoneticPr fontId="11" type="noConversion"/>
  </si>
  <si>
    <t>董志柏</t>
    <phoneticPr fontId="11" type="noConversion"/>
  </si>
  <si>
    <t>张勇</t>
    <phoneticPr fontId="11" type="noConversion"/>
  </si>
  <si>
    <t>王立勇</t>
    <phoneticPr fontId="11" type="noConversion"/>
  </si>
  <si>
    <t>耿志民</t>
    <phoneticPr fontId="11" type="noConversion"/>
  </si>
  <si>
    <t>马培绪</t>
    <phoneticPr fontId="11" type="noConversion"/>
  </si>
  <si>
    <t>于晓峰</t>
    <phoneticPr fontId="11" type="noConversion"/>
  </si>
  <si>
    <t>崔维波</t>
    <phoneticPr fontId="11" type="noConversion"/>
  </si>
  <si>
    <t>朱昊博</t>
    <phoneticPr fontId="11" type="noConversion"/>
  </si>
  <si>
    <t>胡志明</t>
    <phoneticPr fontId="11" type="noConversion"/>
  </si>
  <si>
    <t>孙响</t>
    <phoneticPr fontId="11" type="noConversion"/>
  </si>
  <si>
    <t>郑安</t>
    <phoneticPr fontId="11" type="noConversion"/>
  </si>
  <si>
    <t>张力尧</t>
    <phoneticPr fontId="11" type="noConversion"/>
  </si>
  <si>
    <t>校医院</t>
  </si>
  <si>
    <t>高级工</t>
    <phoneticPr fontId="11" type="noConversion"/>
  </si>
  <si>
    <t>中级工</t>
    <phoneticPr fontId="11" type="noConversion"/>
  </si>
  <si>
    <t>技师</t>
    <phoneticPr fontId="11" type="noConversion"/>
  </si>
  <si>
    <t>初级工</t>
    <phoneticPr fontId="11" type="noConversion"/>
  </si>
  <si>
    <t>普工</t>
    <phoneticPr fontId="11" type="noConversion"/>
  </si>
  <si>
    <t>聘任时间不够</t>
  </si>
  <si>
    <t>2019年考核结果</t>
    <phoneticPr fontId="1" type="noConversion"/>
  </si>
  <si>
    <t>2020年高一等级工勤技术岗位人员
聘用推荐表</t>
    <phoneticPr fontId="1" type="noConversion"/>
  </si>
  <si>
    <t>2017年：合格</t>
  </si>
  <si>
    <t>2018年：合格</t>
  </si>
  <si>
    <t>2019年：合格</t>
  </si>
  <si>
    <t>2019年：合格</t>
    <phoneticPr fontId="1" type="noConversion"/>
  </si>
  <si>
    <t>2017年：优秀</t>
    <phoneticPr fontId="1" type="noConversion"/>
  </si>
  <si>
    <t>国际交流</t>
    <phoneticPr fontId="1" type="noConversion"/>
  </si>
  <si>
    <t>2019年：优秀</t>
    <phoneticPr fontId="1" type="noConversion"/>
  </si>
  <si>
    <t>3.任职年限计算截止时间为2020年9月30日；</t>
    <phoneticPr fontId="1" type="noConversion"/>
  </si>
  <si>
    <t>2020年高一级工勤技能岗位聘用推荐汇总表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</si>
</sst>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17804]yyyy\-mm\-dd;@"/>
  </numFmts>
  <fonts count="14" x14ac:knownFonts="1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2"/>
      <color theme="1"/>
      <name val="方正小标宋_GBK"/>
      <family val="4"/>
      <charset val="134"/>
    </font>
    <font>
      <sz val="16"/>
      <color theme="1"/>
      <name val="方正小标宋_GBK"/>
      <family val="4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0"/>
      <color theme="1"/>
      <name val="宋体"/>
      <family val="3"/>
      <charset val="134"/>
    </font>
    <font>
      <sz val="22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小标宋_GBK"/>
      <family val="4"/>
      <charset val="134"/>
    </font>
    <font>
      <sz val="10"/>
      <color theme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88">
    <xf numFmtId="0" fontId="0" fillId="0" borderId="0" xfId="0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5" fillId="0" borderId="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8" fillId="0" borderId="4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 wrapText="1"/>
    </xf>
    <xf numFmtId="0" fontId="6" fillId="0" borderId="32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8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</cellXfs>
  <cellStyles count="2">
    <cellStyle name="常规" xfId="0" builtinId="0"/>
    <cellStyle name="常规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18"/>
  <sheetViews>
    <sheetView workbookViewId="0">
      <selection activeCell="B6" sqref="B6"/>
    </sheetView>
  </sheetViews>
  <sheetFormatPr defaultRowHeight="31.5" customHeight="1" x14ac:dyDescent="0.15"/>
  <cols>
    <col min="1" max="1" width="11.625" style="27" customWidth="1"/>
    <col min="2" max="2" width="19.625" style="27" customWidth="1"/>
    <col min="3" max="3" width="44.25" style="27" customWidth="1"/>
    <col min="4" max="16384" width="9" style="27"/>
  </cols>
  <sheetData>
    <row r="1" spans="1:3" ht="62.25" customHeight="1" x14ac:dyDescent="0.15">
      <c r="A1" s="36" t="s">
        <v>109</v>
      </c>
      <c r="B1" s="36"/>
      <c r="C1" s="36"/>
    </row>
    <row r="2" spans="1:3" ht="31.5" customHeight="1" x14ac:dyDescent="0.15">
      <c r="A2" s="37" t="s">
        <v>48</v>
      </c>
      <c r="B2" s="37"/>
      <c r="C2" s="37"/>
    </row>
    <row r="3" spans="1:3" ht="31.5" customHeight="1" x14ac:dyDescent="0.15">
      <c r="A3" s="28" t="s">
        <v>45</v>
      </c>
      <c r="B3" s="28" t="s">
        <v>46</v>
      </c>
      <c r="C3" s="28" t="s">
        <v>47</v>
      </c>
    </row>
    <row r="4" spans="1:3" ht="31.5" customHeight="1" x14ac:dyDescent="0.15">
      <c r="A4" s="28"/>
      <c r="B4" s="28"/>
      <c r="C4" s="28"/>
    </row>
    <row r="5" spans="1:3" ht="31.5" customHeight="1" x14ac:dyDescent="0.15">
      <c r="A5" s="28"/>
      <c r="B5" s="28"/>
      <c r="C5" s="28"/>
    </row>
    <row r="6" spans="1:3" ht="31.5" customHeight="1" x14ac:dyDescent="0.15">
      <c r="A6" s="28"/>
      <c r="B6" s="28"/>
      <c r="C6" s="28"/>
    </row>
    <row r="7" spans="1:3" ht="31.5" customHeight="1" x14ac:dyDescent="0.15">
      <c r="A7" s="28"/>
      <c r="B7" s="28"/>
      <c r="C7" s="28"/>
    </row>
    <row r="8" spans="1:3" ht="31.5" customHeight="1" x14ac:dyDescent="0.15">
      <c r="A8" s="28"/>
      <c r="B8" s="28"/>
      <c r="C8" s="28"/>
    </row>
    <row r="9" spans="1:3" ht="31.5" customHeight="1" x14ac:dyDescent="0.15">
      <c r="A9" s="28"/>
      <c r="B9" s="28"/>
      <c r="C9" s="28"/>
    </row>
    <row r="10" spans="1:3" ht="31.5" customHeight="1" x14ac:dyDescent="0.15">
      <c r="A10" s="28"/>
      <c r="B10" s="28"/>
      <c r="C10" s="28"/>
    </row>
    <row r="11" spans="1:3" ht="31.5" customHeight="1" x14ac:dyDescent="0.15">
      <c r="A11" s="28"/>
      <c r="B11" s="28"/>
      <c r="C11" s="28"/>
    </row>
    <row r="12" spans="1:3" ht="31.5" customHeight="1" x14ac:dyDescent="0.15">
      <c r="A12" s="28"/>
      <c r="B12" s="28"/>
      <c r="C12" s="28"/>
    </row>
    <row r="13" spans="1:3" ht="31.5" customHeight="1" x14ac:dyDescent="0.15">
      <c r="A13" s="28"/>
      <c r="B13" s="28"/>
      <c r="C13" s="28"/>
    </row>
    <row r="14" spans="1:3" ht="31.5" customHeight="1" x14ac:dyDescent="0.15">
      <c r="A14" s="28"/>
      <c r="B14" s="28"/>
      <c r="C14" s="28"/>
    </row>
    <row r="15" spans="1:3" ht="31.5" customHeight="1" x14ac:dyDescent="0.15">
      <c r="A15" s="28"/>
      <c r="B15" s="28"/>
      <c r="C15" s="28"/>
    </row>
    <row r="16" spans="1:3" ht="31.5" customHeight="1" x14ac:dyDescent="0.15">
      <c r="A16" s="28"/>
      <c r="B16" s="28"/>
      <c r="C16" s="28"/>
    </row>
    <row r="17" spans="1:3" ht="31.5" customHeight="1" x14ac:dyDescent="0.15">
      <c r="A17" s="28"/>
      <c r="B17" s="28"/>
      <c r="C17" s="28"/>
    </row>
    <row r="18" spans="1:3" ht="31.5" customHeight="1" x14ac:dyDescent="0.15">
      <c r="A18" s="38" t="s">
        <v>49</v>
      </c>
      <c r="B18" s="38"/>
      <c r="C18" s="38"/>
    </row>
  </sheetData>
  <mergeCells count="3">
    <mergeCell ref="A1:C1"/>
    <mergeCell ref="A2:C2"/>
    <mergeCell ref="A18:C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&amp;L附件2：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G19"/>
  <sheetViews>
    <sheetView tabSelected="1" zoomScaleNormal="100" workbookViewId="0">
      <selection activeCell="I3" sqref="I3"/>
    </sheetView>
  </sheetViews>
  <sheetFormatPr defaultRowHeight="29.25" customHeight="1" x14ac:dyDescent="0.15"/>
  <cols>
    <col min="1" max="1" width="7" customWidth="1"/>
    <col min="2" max="2" width="5.5" customWidth="1"/>
    <col min="3" max="3" width="13.25" customWidth="1"/>
    <col min="4" max="4" width="25" customWidth="1"/>
    <col min="5" max="5" width="18.125" customWidth="1"/>
    <col min="6" max="6" width="20" customWidth="1"/>
  </cols>
  <sheetData>
    <row r="1" spans="1:6" ht="69" customHeight="1" thickBot="1" x14ac:dyDescent="0.2">
      <c r="A1" s="46" t="s">
        <v>100</v>
      </c>
      <c r="B1" s="47"/>
      <c r="C1" s="47"/>
      <c r="D1" s="47"/>
      <c r="E1" s="47"/>
      <c r="F1" s="47"/>
    </row>
    <row r="2" spans="1:6" ht="29.25" customHeight="1" x14ac:dyDescent="0.15">
      <c r="A2" s="48" t="s">
        <v>18</v>
      </c>
      <c r="B2" s="52" t="s">
        <v>55</v>
      </c>
      <c r="C2" s="53"/>
      <c r="D2" s="16"/>
      <c r="E2" s="1" t="s">
        <v>20</v>
      </c>
      <c r="F2" s="20" t="str">
        <f>_xlfn.IFNA(VLOOKUP(D2,字典!A:B,2,0),"")</f>
        <v/>
      </c>
    </row>
    <row r="3" spans="1:6" ht="29.25" customHeight="1" x14ac:dyDescent="0.15">
      <c r="A3" s="49"/>
      <c r="B3" s="41" t="s">
        <v>0</v>
      </c>
      <c r="C3" s="42"/>
      <c r="D3" s="25" t="str">
        <f>_xlfn.IFNA(VLOOKUP(D2,字典!A:D,4,0),"")</f>
        <v/>
      </c>
      <c r="E3" s="15" t="s">
        <v>19</v>
      </c>
      <c r="F3" s="24" t="str">
        <f>_xlfn.IFNA(VLOOKUP(D2,字典!A:E,5,0),"")</f>
        <v/>
      </c>
    </row>
    <row r="4" spans="1:6" ht="45" customHeight="1" x14ac:dyDescent="0.15">
      <c r="A4" s="50"/>
      <c r="B4" s="42" t="s">
        <v>1</v>
      </c>
      <c r="C4" s="43"/>
      <c r="D4" s="22" t="str">
        <f>_xlfn.IFNA(VLOOKUP(D2,字典!A:E,3,0),"")</f>
        <v/>
      </c>
      <c r="E4" s="2" t="s">
        <v>38</v>
      </c>
      <c r="F4" s="21"/>
    </row>
    <row r="5" spans="1:6" ht="45" customHeight="1" thickBot="1" x14ac:dyDescent="0.2">
      <c r="A5" s="51"/>
      <c r="B5" s="44" t="s">
        <v>43</v>
      </c>
      <c r="C5" s="45"/>
      <c r="D5" s="23" t="str">
        <f>_xlfn.IFNA(VLOOKUP(D2,字典!A:I,9,0),"")</f>
        <v/>
      </c>
      <c r="E5" s="17" t="s">
        <v>33</v>
      </c>
      <c r="F5" s="9"/>
    </row>
    <row r="6" spans="1:6" ht="24" customHeight="1" x14ac:dyDescent="0.15">
      <c r="A6" s="48" t="s">
        <v>3</v>
      </c>
      <c r="B6" s="86">
        <v>1</v>
      </c>
      <c r="C6" s="54" t="s">
        <v>16</v>
      </c>
      <c r="D6" s="10" t="str">
        <f>"级别："&amp;_xlfn.IFNA(VLOOKUP(D2,字典!A:G,6,0),"")</f>
        <v>级别：</v>
      </c>
      <c r="E6" s="54" t="s">
        <v>7</v>
      </c>
      <c r="F6" s="64" t="str">
        <f>_xlfn.IFNA(VLOOKUP(D2,字典!A:H,8,0),"")</f>
        <v/>
      </c>
    </row>
    <row r="7" spans="1:6" ht="24" customHeight="1" x14ac:dyDescent="0.15">
      <c r="A7" s="49"/>
      <c r="B7" s="81"/>
      <c r="C7" s="55"/>
      <c r="D7" s="11" t="str">
        <f>"任职时间："&amp;_xlfn.IFNA(TEXT(VLOOKUP(D2,字典!A:G,7,0),"yyyy/m/d"),"")</f>
        <v>任职时间：</v>
      </c>
      <c r="E7" s="55"/>
      <c r="F7" s="65"/>
    </row>
    <row r="8" spans="1:6" ht="24" customHeight="1" x14ac:dyDescent="0.15">
      <c r="A8" s="50"/>
      <c r="B8" s="79">
        <v>2</v>
      </c>
      <c r="C8" s="82" t="s">
        <v>34</v>
      </c>
      <c r="D8" s="12" t="s">
        <v>54</v>
      </c>
      <c r="E8" s="82" t="s">
        <v>35</v>
      </c>
      <c r="F8" s="84"/>
    </row>
    <row r="9" spans="1:6" ht="24" customHeight="1" x14ac:dyDescent="0.15">
      <c r="A9" s="50"/>
      <c r="B9" s="80"/>
      <c r="C9" s="83"/>
      <c r="D9" s="13" t="s">
        <v>53</v>
      </c>
      <c r="E9" s="83"/>
      <c r="F9" s="85"/>
    </row>
    <row r="10" spans="1:6" ht="24" customHeight="1" x14ac:dyDescent="0.15">
      <c r="A10" s="50"/>
      <c r="B10" s="81"/>
      <c r="C10" s="55"/>
      <c r="D10" s="13" t="s">
        <v>4</v>
      </c>
      <c r="E10" s="83"/>
      <c r="F10" s="85"/>
    </row>
    <row r="11" spans="1:6" ht="30" customHeight="1" x14ac:dyDescent="0.15">
      <c r="A11" s="50"/>
      <c r="B11" s="6">
        <v>3</v>
      </c>
      <c r="C11" s="3" t="s">
        <v>2</v>
      </c>
      <c r="D11" s="4" t="str">
        <f>_xlfn.IFNA(VLOOKUP(D2,字典!A:M,11,0),"2017年：")</f>
        <v>2017年：</v>
      </c>
      <c r="E11" s="5" t="str">
        <f>_xlfn.IFNA(VLOOKUP(D2,字典!A:M,12,0),"2018年：")</f>
        <v>2018年：</v>
      </c>
      <c r="F11" s="7" t="str">
        <f>_xlfn.IFNA(VLOOKUP(D2,字典!A:M,13,0),"2019年：")</f>
        <v>2019年：</v>
      </c>
    </row>
    <row r="12" spans="1:6" ht="102" customHeight="1" x14ac:dyDescent="0.15">
      <c r="A12" s="50"/>
      <c r="B12" s="62">
        <v>4</v>
      </c>
      <c r="C12" s="26" t="s">
        <v>36</v>
      </c>
      <c r="D12" s="56"/>
      <c r="E12" s="57"/>
      <c r="F12" s="58"/>
    </row>
    <row r="13" spans="1:6" ht="112.5" customHeight="1" thickBot="1" x14ac:dyDescent="0.2">
      <c r="A13" s="87"/>
      <c r="B13" s="63"/>
      <c r="C13" s="17" t="s">
        <v>37</v>
      </c>
      <c r="D13" s="39"/>
      <c r="E13" s="39"/>
      <c r="F13" s="40"/>
    </row>
    <row r="14" spans="1:6" ht="34.5" customHeight="1" x14ac:dyDescent="0.15">
      <c r="A14" s="70" t="s">
        <v>44</v>
      </c>
      <c r="B14" s="71"/>
      <c r="C14" s="72"/>
      <c r="D14" s="59" t="str">
        <f>D2&amp;"同志符合文件规定的聘用条件，经我单位工勤岗位聘用工作小组会议研究决定推荐其聘用 "&amp;D5&amp;" 岗位。"</f>
        <v>同志符合文件规定的聘用条件，经我单位工勤岗位聘用工作小组会议研究决定推荐其聘用  岗位。</v>
      </c>
      <c r="E14" s="60"/>
      <c r="F14" s="61"/>
    </row>
    <row r="15" spans="1:6" ht="34.5" customHeight="1" thickBot="1" x14ac:dyDescent="0.2">
      <c r="A15" s="73"/>
      <c r="B15" s="74"/>
      <c r="C15" s="75"/>
      <c r="D15" s="76" t="s">
        <v>50</v>
      </c>
      <c r="E15" s="77"/>
      <c r="F15" s="78"/>
    </row>
    <row r="16" spans="1:6" ht="18" customHeight="1" x14ac:dyDescent="0.15">
      <c r="A16" s="8" t="s">
        <v>5</v>
      </c>
      <c r="B16" s="68" t="s">
        <v>51</v>
      </c>
      <c r="C16" s="69"/>
      <c r="D16" s="69"/>
      <c r="E16" s="69"/>
      <c r="F16" s="69"/>
    </row>
    <row r="17" spans="2:7" ht="18" customHeight="1" x14ac:dyDescent="0.15">
      <c r="B17" s="66" t="s">
        <v>6</v>
      </c>
      <c r="C17" s="67"/>
      <c r="D17" s="67"/>
      <c r="E17" s="67"/>
      <c r="F17" s="67"/>
    </row>
    <row r="18" spans="2:7" ht="18" customHeight="1" x14ac:dyDescent="0.15">
      <c r="B18" s="66" t="s">
        <v>108</v>
      </c>
      <c r="C18" s="67"/>
      <c r="D18" s="67"/>
      <c r="E18" s="67"/>
      <c r="F18" s="67"/>
    </row>
    <row r="19" spans="2:7" ht="18" customHeight="1" x14ac:dyDescent="0.15">
      <c r="B19" s="66" t="s">
        <v>52</v>
      </c>
      <c r="C19" s="67"/>
      <c r="D19" s="67"/>
      <c r="E19" s="67"/>
      <c r="F19" s="67"/>
      <c r="G19" s="14"/>
    </row>
  </sheetData>
  <sheetProtection sheet="1" objects="1" scenarios="1"/>
  <protectedRanges>
    <protectedRange sqref="F4 F5 D8 D9 D10 F8 D12 D13 D2 F4 F5 D8 D9 D10 F8:F10 D12:F12 D13:F13" name="区域1"/>
  </protectedRanges>
  <mergeCells count="25">
    <mergeCell ref="D14:F14"/>
    <mergeCell ref="B12:B13"/>
    <mergeCell ref="E6:E7"/>
    <mergeCell ref="F6:F7"/>
    <mergeCell ref="B19:F19"/>
    <mergeCell ref="B16:F16"/>
    <mergeCell ref="B18:F18"/>
    <mergeCell ref="A14:C15"/>
    <mergeCell ref="D15:F15"/>
    <mergeCell ref="B17:F17"/>
    <mergeCell ref="B8:B10"/>
    <mergeCell ref="C8:C10"/>
    <mergeCell ref="F8:F10"/>
    <mergeCell ref="E8:E10"/>
    <mergeCell ref="B6:B7"/>
    <mergeCell ref="A6:A13"/>
    <mergeCell ref="D13:F13"/>
    <mergeCell ref="B3:C3"/>
    <mergeCell ref="B4:C4"/>
    <mergeCell ref="B5:C5"/>
    <mergeCell ref="A1:F1"/>
    <mergeCell ref="A2:A5"/>
    <mergeCell ref="B2:C2"/>
    <mergeCell ref="C6:C7"/>
    <mergeCell ref="D12:F12"/>
  </mergeCells>
  <phoneticPr fontId="1" type="noConversion"/>
  <conditionalFormatting sqref="F6:F7">
    <cfRule type="cellIs" dxfId="1" priority="2" operator="lessThan">
      <formula>3</formula>
    </cfRule>
  </conditionalFormatting>
  <conditionalFormatting sqref="D5">
    <cfRule type="cellIs" dxfId="0" priority="1" operator="equal">
      <formula>"任职年限不够"</formula>
    </cfRule>
  </conditionalFormatting>
  <dataValidations count="1">
    <dataValidation type="list" allowBlank="1" showInputMessage="1" showErrorMessage="1" sqref="F8:F10" xr:uid="{00000000-0002-0000-0100-000000000000}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&amp;L附件1：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M37"/>
  <sheetViews>
    <sheetView workbookViewId="0">
      <selection activeCell="J5" sqref="J5"/>
    </sheetView>
  </sheetViews>
  <sheetFormatPr defaultRowHeight="21.75" customHeight="1" x14ac:dyDescent="0.15"/>
  <cols>
    <col min="1" max="1" width="11.25" style="19" customWidth="1"/>
    <col min="2" max="2" width="6.625" style="19" customWidth="1"/>
    <col min="3" max="3" width="17.125" style="19" customWidth="1"/>
    <col min="4" max="5" width="11.375" style="19" customWidth="1"/>
    <col min="6" max="6" width="9.625" style="19" customWidth="1"/>
    <col min="7" max="8" width="16.75" style="19" customWidth="1"/>
    <col min="9" max="9" width="14.375" style="19" customWidth="1"/>
    <col min="10" max="10" width="18.5" style="19" customWidth="1"/>
    <col min="11" max="11" width="17.625" style="19" customWidth="1"/>
    <col min="12" max="12" width="18.875" style="19" customWidth="1"/>
    <col min="13" max="13" width="16.5" style="19" customWidth="1"/>
    <col min="14" max="16384" width="9" style="19"/>
  </cols>
  <sheetData>
    <row r="1" spans="1:13" ht="29.25" customHeight="1" x14ac:dyDescent="0.15">
      <c r="A1" s="18" t="s">
        <v>12</v>
      </c>
      <c r="B1" s="18" t="s">
        <v>23</v>
      </c>
      <c r="C1" s="18" t="s">
        <v>26</v>
      </c>
      <c r="D1" s="18" t="s">
        <v>0</v>
      </c>
      <c r="E1" s="18" t="s">
        <v>21</v>
      </c>
      <c r="F1" s="18" t="s">
        <v>13</v>
      </c>
      <c r="G1" s="18" t="s">
        <v>15</v>
      </c>
      <c r="H1" s="18" t="s">
        <v>14</v>
      </c>
      <c r="I1" s="18" t="s">
        <v>39</v>
      </c>
      <c r="J1" s="18" t="s">
        <v>17</v>
      </c>
      <c r="K1" s="18" t="s">
        <v>8</v>
      </c>
      <c r="L1" s="18" t="s">
        <v>9</v>
      </c>
      <c r="M1" s="18" t="s">
        <v>99</v>
      </c>
    </row>
    <row r="2" spans="1:13" s="34" customFormat="1" ht="21.75" customHeight="1" x14ac:dyDescent="0.15">
      <c r="A2" s="29" t="s">
        <v>56</v>
      </c>
      <c r="B2" s="29" t="s">
        <v>24</v>
      </c>
      <c r="C2" s="29" t="s">
        <v>28</v>
      </c>
      <c r="D2" s="30">
        <v>28059</v>
      </c>
      <c r="E2" s="30">
        <v>35217</v>
      </c>
      <c r="F2" s="29" t="s">
        <v>93</v>
      </c>
      <c r="G2" s="31">
        <v>43282</v>
      </c>
      <c r="H2" s="32">
        <v>2</v>
      </c>
      <c r="I2" s="29" t="s">
        <v>98</v>
      </c>
      <c r="J2" s="33"/>
      <c r="K2" s="33" t="s">
        <v>10</v>
      </c>
      <c r="L2" s="33" t="s">
        <v>11</v>
      </c>
      <c r="M2" s="33" t="s">
        <v>104</v>
      </c>
    </row>
    <row r="3" spans="1:13" s="34" customFormat="1" ht="21.75" customHeight="1" x14ac:dyDescent="0.15">
      <c r="A3" s="29" t="s">
        <v>57</v>
      </c>
      <c r="B3" s="29" t="s">
        <v>25</v>
      </c>
      <c r="C3" s="29" t="s">
        <v>27</v>
      </c>
      <c r="D3" s="30">
        <v>22560</v>
      </c>
      <c r="E3" s="30">
        <v>29129</v>
      </c>
      <c r="F3" s="29" t="s">
        <v>93</v>
      </c>
      <c r="G3" s="31">
        <v>42917</v>
      </c>
      <c r="H3" s="32">
        <v>3</v>
      </c>
      <c r="I3" s="29" t="s">
        <v>98</v>
      </c>
      <c r="J3" s="33"/>
      <c r="K3" s="33" t="s">
        <v>10</v>
      </c>
      <c r="L3" s="33" t="s">
        <v>11</v>
      </c>
      <c r="M3" s="33" t="s">
        <v>104</v>
      </c>
    </row>
    <row r="4" spans="1:13" s="34" customFormat="1" ht="21.75" customHeight="1" x14ac:dyDescent="0.15">
      <c r="A4" s="29" t="s">
        <v>58</v>
      </c>
      <c r="B4" s="29" t="s">
        <v>25</v>
      </c>
      <c r="C4" s="29" t="s">
        <v>27</v>
      </c>
      <c r="D4" s="30">
        <v>22904</v>
      </c>
      <c r="E4" s="30">
        <v>30183</v>
      </c>
      <c r="F4" s="29" t="s">
        <v>94</v>
      </c>
      <c r="G4" s="31">
        <v>42736</v>
      </c>
      <c r="H4" s="32">
        <v>3</v>
      </c>
      <c r="I4" s="29" t="s">
        <v>98</v>
      </c>
      <c r="J4" s="33"/>
      <c r="K4" s="33" t="s">
        <v>101</v>
      </c>
      <c r="L4" s="33" t="s">
        <v>102</v>
      </c>
      <c r="M4" s="33" t="s">
        <v>104</v>
      </c>
    </row>
    <row r="5" spans="1:13" s="34" customFormat="1" ht="21.75" customHeight="1" x14ac:dyDescent="0.15">
      <c r="A5" s="29" t="s">
        <v>59</v>
      </c>
      <c r="B5" s="29" t="s">
        <v>25</v>
      </c>
      <c r="C5" s="29" t="s">
        <v>28</v>
      </c>
      <c r="D5" s="30">
        <v>23146</v>
      </c>
      <c r="E5" s="30">
        <v>30256</v>
      </c>
      <c r="F5" s="29" t="s">
        <v>22</v>
      </c>
      <c r="G5" s="31">
        <v>39082</v>
      </c>
      <c r="H5" s="32">
        <v>13</v>
      </c>
      <c r="I5" s="29" t="s">
        <v>41</v>
      </c>
      <c r="J5" s="33"/>
      <c r="K5" s="33" t="s">
        <v>101</v>
      </c>
      <c r="L5" s="33" t="s">
        <v>102</v>
      </c>
      <c r="M5" s="33" t="s">
        <v>103</v>
      </c>
    </row>
    <row r="6" spans="1:13" s="34" customFormat="1" ht="21.75" customHeight="1" x14ac:dyDescent="0.15">
      <c r="A6" s="29" t="s">
        <v>60</v>
      </c>
      <c r="B6" s="29" t="s">
        <v>25</v>
      </c>
      <c r="C6" s="29" t="s">
        <v>92</v>
      </c>
      <c r="D6" s="30">
        <v>23097</v>
      </c>
      <c r="E6" s="30">
        <v>31564</v>
      </c>
      <c r="F6" s="29" t="s">
        <v>95</v>
      </c>
      <c r="G6" s="31">
        <v>40908</v>
      </c>
      <c r="H6" s="32">
        <v>8</v>
      </c>
      <c r="I6" s="29" t="s">
        <v>41</v>
      </c>
      <c r="J6" s="33"/>
      <c r="K6" s="33" t="s">
        <v>101</v>
      </c>
      <c r="L6" s="33" t="s">
        <v>102</v>
      </c>
      <c r="M6" s="33" t="s">
        <v>103</v>
      </c>
    </row>
    <row r="7" spans="1:13" s="34" customFormat="1" ht="21.75" customHeight="1" x14ac:dyDescent="0.15">
      <c r="A7" s="29" t="s">
        <v>61</v>
      </c>
      <c r="B7" s="29" t="s">
        <v>25</v>
      </c>
      <c r="C7" s="29" t="s">
        <v>29</v>
      </c>
      <c r="D7" s="30">
        <v>23185</v>
      </c>
      <c r="E7" s="30">
        <v>31382</v>
      </c>
      <c r="F7" s="29" t="s">
        <v>95</v>
      </c>
      <c r="G7" s="31">
        <v>43768</v>
      </c>
      <c r="H7" s="32">
        <v>0</v>
      </c>
      <c r="I7" s="29" t="s">
        <v>98</v>
      </c>
      <c r="J7" s="33"/>
      <c r="K7" s="33" t="s">
        <v>101</v>
      </c>
      <c r="L7" s="33" t="s">
        <v>102</v>
      </c>
      <c r="M7" s="33" t="s">
        <v>103</v>
      </c>
    </row>
    <row r="8" spans="1:13" s="34" customFormat="1" ht="21.75" customHeight="1" x14ac:dyDescent="0.15">
      <c r="A8" s="29" t="s">
        <v>62</v>
      </c>
      <c r="B8" s="29" t="s">
        <v>25</v>
      </c>
      <c r="C8" s="29" t="s">
        <v>27</v>
      </c>
      <c r="D8" s="30">
        <v>23283</v>
      </c>
      <c r="E8" s="30">
        <v>29738</v>
      </c>
      <c r="F8" s="29" t="s">
        <v>94</v>
      </c>
      <c r="G8" s="31">
        <v>42917</v>
      </c>
      <c r="H8" s="32">
        <v>3</v>
      </c>
      <c r="I8" s="29" t="s">
        <v>98</v>
      </c>
      <c r="J8" s="33"/>
      <c r="K8" s="33" t="s">
        <v>101</v>
      </c>
      <c r="L8" s="33" t="s">
        <v>102</v>
      </c>
      <c r="M8" s="33" t="s">
        <v>103</v>
      </c>
    </row>
    <row r="9" spans="1:13" s="34" customFormat="1" ht="21.75" customHeight="1" x14ac:dyDescent="0.15">
      <c r="A9" s="29" t="s">
        <v>63</v>
      </c>
      <c r="B9" s="29" t="s">
        <v>25</v>
      </c>
      <c r="C9" s="29" t="s">
        <v>27</v>
      </c>
      <c r="D9" s="30">
        <v>23066</v>
      </c>
      <c r="E9" s="30">
        <v>29556</v>
      </c>
      <c r="F9" s="29" t="s">
        <v>93</v>
      </c>
      <c r="G9" s="31">
        <v>36892</v>
      </c>
      <c r="H9" s="32">
        <v>19</v>
      </c>
      <c r="I9" s="29" t="s">
        <v>40</v>
      </c>
      <c r="J9" s="33"/>
      <c r="K9" s="33" t="s">
        <v>101</v>
      </c>
      <c r="L9" s="33" t="s">
        <v>102</v>
      </c>
      <c r="M9" s="33" t="s">
        <v>103</v>
      </c>
    </row>
    <row r="10" spans="1:13" s="34" customFormat="1" ht="21.75" customHeight="1" x14ac:dyDescent="0.15">
      <c r="A10" s="29" t="s">
        <v>64</v>
      </c>
      <c r="B10" s="29" t="s">
        <v>25</v>
      </c>
      <c r="C10" s="29" t="s">
        <v>27</v>
      </c>
      <c r="D10" s="30">
        <v>23590</v>
      </c>
      <c r="E10" s="30">
        <v>34151</v>
      </c>
      <c r="F10" s="29" t="s">
        <v>94</v>
      </c>
      <c r="G10" s="31">
        <v>42736</v>
      </c>
      <c r="H10" s="32">
        <v>3</v>
      </c>
      <c r="I10" s="29" t="s">
        <v>98</v>
      </c>
      <c r="J10" s="33"/>
      <c r="K10" s="33" t="s">
        <v>101</v>
      </c>
      <c r="L10" s="33" t="s">
        <v>102</v>
      </c>
      <c r="M10" s="33" t="s">
        <v>103</v>
      </c>
    </row>
    <row r="11" spans="1:13" s="34" customFormat="1" ht="21.75" customHeight="1" x14ac:dyDescent="0.15">
      <c r="A11" s="29" t="s">
        <v>65</v>
      </c>
      <c r="B11" s="29" t="s">
        <v>25</v>
      </c>
      <c r="C11" s="29" t="s">
        <v>27</v>
      </c>
      <c r="D11" s="30">
        <v>23515</v>
      </c>
      <c r="E11" s="30">
        <v>29921</v>
      </c>
      <c r="F11" s="29" t="s">
        <v>94</v>
      </c>
      <c r="G11" s="31">
        <v>42736</v>
      </c>
      <c r="H11" s="32">
        <v>3</v>
      </c>
      <c r="I11" s="29" t="s">
        <v>98</v>
      </c>
      <c r="J11" s="33"/>
      <c r="K11" s="33" t="s">
        <v>101</v>
      </c>
      <c r="L11" s="33" t="s">
        <v>102</v>
      </c>
      <c r="M11" s="33" t="s">
        <v>103</v>
      </c>
    </row>
    <row r="12" spans="1:13" s="34" customFormat="1" ht="21.75" customHeight="1" x14ac:dyDescent="0.15">
      <c r="A12" s="29" t="s">
        <v>66</v>
      </c>
      <c r="B12" s="29" t="s">
        <v>25</v>
      </c>
      <c r="C12" s="29" t="s">
        <v>30</v>
      </c>
      <c r="D12" s="30">
        <v>23933</v>
      </c>
      <c r="E12" s="30">
        <v>29799</v>
      </c>
      <c r="F12" s="29" t="s">
        <v>95</v>
      </c>
      <c r="G12" s="31">
        <v>43768</v>
      </c>
      <c r="H12" s="32">
        <v>0</v>
      </c>
      <c r="I12" s="29" t="s">
        <v>98</v>
      </c>
      <c r="J12" s="33"/>
      <c r="K12" s="33" t="s">
        <v>101</v>
      </c>
      <c r="L12" s="33" t="s">
        <v>102</v>
      </c>
      <c r="M12" s="33" t="s">
        <v>103</v>
      </c>
    </row>
    <row r="13" spans="1:13" s="34" customFormat="1" ht="21.75" customHeight="1" x14ac:dyDescent="0.15">
      <c r="A13" s="29" t="s">
        <v>67</v>
      </c>
      <c r="B13" s="29" t="s">
        <v>25</v>
      </c>
      <c r="C13" s="29" t="s">
        <v>31</v>
      </c>
      <c r="D13" s="30">
        <v>24337</v>
      </c>
      <c r="E13" s="30">
        <v>29891</v>
      </c>
      <c r="F13" s="29" t="s">
        <v>22</v>
      </c>
      <c r="G13" s="31">
        <v>38717</v>
      </c>
      <c r="H13" s="32">
        <v>14</v>
      </c>
      <c r="I13" s="29" t="s">
        <v>41</v>
      </c>
      <c r="J13" s="33"/>
      <c r="K13" s="33" t="s">
        <v>101</v>
      </c>
      <c r="L13" s="33" t="s">
        <v>102</v>
      </c>
      <c r="M13" s="33" t="s">
        <v>103</v>
      </c>
    </row>
    <row r="14" spans="1:13" s="34" customFormat="1" ht="21.75" customHeight="1" x14ac:dyDescent="0.15">
      <c r="A14" s="29" t="s">
        <v>68</v>
      </c>
      <c r="B14" s="29" t="s">
        <v>25</v>
      </c>
      <c r="C14" s="29" t="s">
        <v>27</v>
      </c>
      <c r="D14" s="30">
        <v>24372</v>
      </c>
      <c r="E14" s="30">
        <v>30651</v>
      </c>
      <c r="F14" s="29" t="s">
        <v>95</v>
      </c>
      <c r="G14" s="31">
        <v>43768</v>
      </c>
      <c r="H14" s="32">
        <v>0</v>
      </c>
      <c r="I14" s="29" t="s">
        <v>98</v>
      </c>
      <c r="J14" s="33"/>
      <c r="K14" s="33" t="s">
        <v>101</v>
      </c>
      <c r="L14" s="33" t="s">
        <v>102</v>
      </c>
      <c r="M14" s="33" t="s">
        <v>103</v>
      </c>
    </row>
    <row r="15" spans="1:13" s="34" customFormat="1" ht="21.75" customHeight="1" x14ac:dyDescent="0.15">
      <c r="A15" s="29" t="s">
        <v>69</v>
      </c>
      <c r="B15" s="29" t="s">
        <v>25</v>
      </c>
      <c r="C15" s="29" t="s">
        <v>27</v>
      </c>
      <c r="D15" s="30">
        <v>24473</v>
      </c>
      <c r="E15" s="30">
        <v>30437</v>
      </c>
      <c r="F15" s="29" t="s">
        <v>93</v>
      </c>
      <c r="G15" s="31">
        <v>42917</v>
      </c>
      <c r="H15" s="32">
        <v>3</v>
      </c>
      <c r="I15" s="29" t="s">
        <v>98</v>
      </c>
      <c r="J15" s="33"/>
      <c r="K15" s="33" t="s">
        <v>101</v>
      </c>
      <c r="L15" s="33" t="s">
        <v>102</v>
      </c>
      <c r="M15" s="33" t="s">
        <v>103</v>
      </c>
    </row>
    <row r="16" spans="1:13" s="34" customFormat="1" ht="21.75" customHeight="1" x14ac:dyDescent="0.15">
      <c r="A16" s="29" t="s">
        <v>70</v>
      </c>
      <c r="B16" s="29" t="s">
        <v>25</v>
      </c>
      <c r="C16" s="29" t="e">
        <v>#N/A</v>
      </c>
      <c r="D16" s="35">
        <v>24775</v>
      </c>
      <c r="E16" s="30">
        <v>31929</v>
      </c>
      <c r="F16" s="29" t="s">
        <v>93</v>
      </c>
      <c r="G16" s="31">
        <v>42917</v>
      </c>
      <c r="H16" s="32">
        <v>3</v>
      </c>
      <c r="I16" s="29" t="s">
        <v>98</v>
      </c>
      <c r="J16" s="33"/>
      <c r="K16" s="33" t="s">
        <v>101</v>
      </c>
      <c r="L16" s="33" t="s">
        <v>102</v>
      </c>
      <c r="M16" s="33" t="s">
        <v>103</v>
      </c>
    </row>
    <row r="17" spans="1:13" s="34" customFormat="1" ht="21.75" customHeight="1" x14ac:dyDescent="0.15">
      <c r="A17" s="29" t="s">
        <v>71</v>
      </c>
      <c r="B17" s="29" t="s">
        <v>25</v>
      </c>
      <c r="C17" s="29" t="s">
        <v>31</v>
      </c>
      <c r="D17" s="30">
        <v>25167</v>
      </c>
      <c r="E17" s="30">
        <v>30895</v>
      </c>
      <c r="F17" s="29" t="s">
        <v>95</v>
      </c>
      <c r="G17" s="31">
        <v>40908</v>
      </c>
      <c r="H17" s="32">
        <v>8</v>
      </c>
      <c r="I17" s="29" t="s">
        <v>41</v>
      </c>
      <c r="J17" s="33"/>
      <c r="K17" s="33" t="s">
        <v>101</v>
      </c>
      <c r="L17" s="33" t="s">
        <v>102</v>
      </c>
      <c r="M17" s="33" t="s">
        <v>103</v>
      </c>
    </row>
    <row r="18" spans="1:13" s="34" customFormat="1" ht="21.75" customHeight="1" x14ac:dyDescent="0.15">
      <c r="A18" s="29" t="s">
        <v>72</v>
      </c>
      <c r="B18" s="29" t="s">
        <v>25</v>
      </c>
      <c r="C18" s="29" t="s">
        <v>32</v>
      </c>
      <c r="D18" s="30">
        <v>24872</v>
      </c>
      <c r="E18" s="30">
        <v>31747</v>
      </c>
      <c r="F18" s="29" t="s">
        <v>93</v>
      </c>
      <c r="G18" s="31">
        <v>42917</v>
      </c>
      <c r="H18" s="32">
        <v>3</v>
      </c>
      <c r="I18" s="29" t="s">
        <v>98</v>
      </c>
      <c r="J18" s="33"/>
      <c r="K18" s="33" t="s">
        <v>101</v>
      </c>
      <c r="L18" s="33" t="s">
        <v>102</v>
      </c>
      <c r="M18" s="33" t="s">
        <v>103</v>
      </c>
    </row>
    <row r="19" spans="1:13" s="34" customFormat="1" ht="21.75" customHeight="1" x14ac:dyDescent="0.15">
      <c r="A19" s="29" t="s">
        <v>73</v>
      </c>
      <c r="B19" s="29" t="s">
        <v>25</v>
      </c>
      <c r="C19" s="29" t="s">
        <v>27</v>
      </c>
      <c r="D19" s="30">
        <v>25094</v>
      </c>
      <c r="E19" s="30">
        <v>32721</v>
      </c>
      <c r="F19" s="29" t="s">
        <v>93</v>
      </c>
      <c r="G19" s="31">
        <v>42917</v>
      </c>
      <c r="H19" s="32">
        <v>3</v>
      </c>
      <c r="I19" s="29" t="s">
        <v>98</v>
      </c>
      <c r="J19" s="33"/>
      <c r="K19" s="33" t="s">
        <v>101</v>
      </c>
      <c r="L19" s="33" t="s">
        <v>102</v>
      </c>
      <c r="M19" s="33" t="s">
        <v>103</v>
      </c>
    </row>
    <row r="20" spans="1:13" s="34" customFormat="1" ht="21.75" customHeight="1" x14ac:dyDescent="0.15">
      <c r="A20" s="29" t="s">
        <v>74</v>
      </c>
      <c r="B20" s="29" t="s">
        <v>25</v>
      </c>
      <c r="C20" s="29" t="s">
        <v>27</v>
      </c>
      <c r="D20" s="30">
        <v>24936</v>
      </c>
      <c r="E20" s="30">
        <v>32086</v>
      </c>
      <c r="F20" s="29" t="s">
        <v>95</v>
      </c>
      <c r="G20" s="31">
        <v>40908</v>
      </c>
      <c r="H20" s="32">
        <v>8</v>
      </c>
      <c r="I20" s="29" t="s">
        <v>41</v>
      </c>
      <c r="J20" s="33"/>
      <c r="K20" s="33" t="s">
        <v>101</v>
      </c>
      <c r="L20" s="33" t="s">
        <v>102</v>
      </c>
      <c r="M20" s="33" t="s">
        <v>103</v>
      </c>
    </row>
    <row r="21" spans="1:13" s="34" customFormat="1" ht="21.75" customHeight="1" x14ac:dyDescent="0.15">
      <c r="A21" s="29" t="s">
        <v>75</v>
      </c>
      <c r="B21" s="29" t="s">
        <v>25</v>
      </c>
      <c r="C21" s="29" t="s">
        <v>28</v>
      </c>
      <c r="D21" s="30">
        <v>25347</v>
      </c>
      <c r="E21" s="30">
        <v>32082</v>
      </c>
      <c r="F21" s="29" t="s">
        <v>93</v>
      </c>
      <c r="G21" s="31">
        <v>40178</v>
      </c>
      <c r="H21" s="32">
        <v>10</v>
      </c>
      <c r="I21" s="29" t="s">
        <v>40</v>
      </c>
      <c r="J21" s="33"/>
      <c r="K21" s="33" t="s">
        <v>101</v>
      </c>
      <c r="L21" s="33" t="s">
        <v>102</v>
      </c>
      <c r="M21" s="33" t="s">
        <v>103</v>
      </c>
    </row>
    <row r="22" spans="1:13" s="34" customFormat="1" ht="21.75" customHeight="1" x14ac:dyDescent="0.15">
      <c r="A22" s="29" t="s">
        <v>76</v>
      </c>
      <c r="B22" s="29" t="s">
        <v>25</v>
      </c>
      <c r="C22" s="29" t="s">
        <v>31</v>
      </c>
      <c r="D22" s="30">
        <v>25558</v>
      </c>
      <c r="E22" s="30">
        <v>31717</v>
      </c>
      <c r="F22" s="29" t="s">
        <v>95</v>
      </c>
      <c r="G22" s="31">
        <v>40908</v>
      </c>
      <c r="H22" s="32">
        <v>8</v>
      </c>
      <c r="I22" s="29" t="s">
        <v>41</v>
      </c>
      <c r="J22" s="33"/>
      <c r="K22" s="33" t="s">
        <v>101</v>
      </c>
      <c r="L22" s="33" t="s">
        <v>102</v>
      </c>
      <c r="M22" s="33" t="s">
        <v>103</v>
      </c>
    </row>
    <row r="23" spans="1:13" s="34" customFormat="1" ht="21.75" customHeight="1" x14ac:dyDescent="0.15">
      <c r="A23" s="29" t="s">
        <v>77</v>
      </c>
      <c r="B23" s="29" t="s">
        <v>25</v>
      </c>
      <c r="C23" s="29" t="s">
        <v>31</v>
      </c>
      <c r="D23" s="30">
        <v>26290</v>
      </c>
      <c r="E23" s="30">
        <v>32568</v>
      </c>
      <c r="F23" s="29" t="s">
        <v>95</v>
      </c>
      <c r="G23" s="31">
        <v>43768</v>
      </c>
      <c r="H23" s="32">
        <v>0</v>
      </c>
      <c r="I23" s="29" t="s">
        <v>98</v>
      </c>
      <c r="J23" s="33"/>
      <c r="K23" s="33" t="s">
        <v>105</v>
      </c>
      <c r="L23" s="33" t="s">
        <v>102</v>
      </c>
      <c r="M23" s="33" t="s">
        <v>103</v>
      </c>
    </row>
    <row r="24" spans="1:13" s="34" customFormat="1" ht="21.75" customHeight="1" x14ac:dyDescent="0.15">
      <c r="A24" s="29" t="s">
        <v>78</v>
      </c>
      <c r="B24" s="29" t="s">
        <v>25</v>
      </c>
      <c r="C24" s="29" t="s">
        <v>27</v>
      </c>
      <c r="D24" s="30">
        <v>26258</v>
      </c>
      <c r="E24" s="30">
        <v>34700</v>
      </c>
      <c r="F24" s="29" t="s">
        <v>96</v>
      </c>
      <c r="G24" s="31">
        <v>43768</v>
      </c>
      <c r="H24" s="32">
        <v>0</v>
      </c>
      <c r="I24" s="29" t="s">
        <v>98</v>
      </c>
      <c r="J24" s="33"/>
      <c r="K24" s="33" t="s">
        <v>101</v>
      </c>
      <c r="L24" s="33" t="s">
        <v>102</v>
      </c>
      <c r="M24" s="33" t="s">
        <v>103</v>
      </c>
    </row>
    <row r="25" spans="1:13" s="34" customFormat="1" ht="21.75" customHeight="1" x14ac:dyDescent="0.15">
      <c r="A25" s="29" t="s">
        <v>79</v>
      </c>
      <c r="B25" s="29" t="s">
        <v>25</v>
      </c>
      <c r="C25" s="29" t="s">
        <v>106</v>
      </c>
      <c r="D25" s="30">
        <v>26562</v>
      </c>
      <c r="E25" s="30">
        <v>32843</v>
      </c>
      <c r="F25" s="29" t="s">
        <v>95</v>
      </c>
      <c r="G25" s="31">
        <v>43768</v>
      </c>
      <c r="H25" s="32">
        <v>0</v>
      </c>
      <c r="I25" s="29" t="s">
        <v>98</v>
      </c>
      <c r="J25" s="33"/>
      <c r="K25" s="33" t="s">
        <v>101</v>
      </c>
      <c r="L25" s="33" t="s">
        <v>102</v>
      </c>
      <c r="M25" s="33" t="s">
        <v>103</v>
      </c>
    </row>
    <row r="26" spans="1:13" s="34" customFormat="1" ht="21.75" customHeight="1" x14ac:dyDescent="0.15">
      <c r="A26" s="29" t="s">
        <v>80</v>
      </c>
      <c r="B26" s="29" t="s">
        <v>25</v>
      </c>
      <c r="C26" s="29" t="s">
        <v>28</v>
      </c>
      <c r="D26" s="30">
        <v>26389</v>
      </c>
      <c r="E26" s="30">
        <v>33055</v>
      </c>
      <c r="F26" s="29" t="s">
        <v>94</v>
      </c>
      <c r="G26" s="31">
        <v>43282</v>
      </c>
      <c r="H26" s="32">
        <v>2</v>
      </c>
      <c r="I26" s="29" t="s">
        <v>98</v>
      </c>
      <c r="J26" s="33"/>
      <c r="K26" s="33" t="s">
        <v>101</v>
      </c>
      <c r="L26" s="33" t="s">
        <v>102</v>
      </c>
      <c r="M26" s="33" t="s">
        <v>103</v>
      </c>
    </row>
    <row r="27" spans="1:13" s="34" customFormat="1" ht="21.75" customHeight="1" x14ac:dyDescent="0.15">
      <c r="A27" s="29" t="s">
        <v>81</v>
      </c>
      <c r="B27" s="29" t="s">
        <v>25</v>
      </c>
      <c r="C27" s="29" t="s">
        <v>28</v>
      </c>
      <c r="D27" s="30">
        <v>26301</v>
      </c>
      <c r="E27" s="30">
        <v>32933</v>
      </c>
      <c r="F27" s="29" t="s">
        <v>93</v>
      </c>
      <c r="G27" s="31">
        <v>42917</v>
      </c>
      <c r="H27" s="32">
        <v>3</v>
      </c>
      <c r="I27" s="29" t="s">
        <v>98</v>
      </c>
      <c r="J27" s="33"/>
      <c r="K27" s="33" t="s">
        <v>101</v>
      </c>
      <c r="L27" s="33" t="s">
        <v>102</v>
      </c>
      <c r="M27" s="33" t="s">
        <v>103</v>
      </c>
    </row>
    <row r="28" spans="1:13" s="34" customFormat="1" ht="21.75" customHeight="1" x14ac:dyDescent="0.15">
      <c r="A28" s="29" t="s">
        <v>82</v>
      </c>
      <c r="B28" s="29" t="s">
        <v>25</v>
      </c>
      <c r="C28" s="29" t="s">
        <v>28</v>
      </c>
      <c r="D28" s="30">
        <v>27323</v>
      </c>
      <c r="E28" s="30">
        <v>33573</v>
      </c>
      <c r="F28" s="29" t="s">
        <v>93</v>
      </c>
      <c r="G28" s="31">
        <v>40908</v>
      </c>
      <c r="H28" s="32">
        <v>8</v>
      </c>
      <c r="I28" s="29" t="s">
        <v>40</v>
      </c>
      <c r="J28" s="33"/>
      <c r="K28" s="33" t="s">
        <v>101</v>
      </c>
      <c r="L28" s="33" t="s">
        <v>102</v>
      </c>
      <c r="M28" s="33" t="s">
        <v>103</v>
      </c>
    </row>
    <row r="29" spans="1:13" s="34" customFormat="1" ht="21.75" customHeight="1" x14ac:dyDescent="0.15">
      <c r="A29" s="29" t="s">
        <v>83</v>
      </c>
      <c r="B29" s="29" t="s">
        <v>25</v>
      </c>
      <c r="C29" s="29" t="s">
        <v>32</v>
      </c>
      <c r="D29" s="30">
        <v>27751</v>
      </c>
      <c r="E29" s="30">
        <v>35048</v>
      </c>
      <c r="F29" s="29" t="s">
        <v>96</v>
      </c>
      <c r="G29" s="31">
        <v>42736</v>
      </c>
      <c r="H29" s="32">
        <v>3</v>
      </c>
      <c r="I29" s="29" t="s">
        <v>98</v>
      </c>
      <c r="J29" s="33"/>
      <c r="K29" s="33" t="s">
        <v>105</v>
      </c>
      <c r="L29" s="33" t="s">
        <v>102</v>
      </c>
      <c r="M29" s="33" t="s">
        <v>103</v>
      </c>
    </row>
    <row r="30" spans="1:13" s="34" customFormat="1" ht="21.75" customHeight="1" x14ac:dyDescent="0.15">
      <c r="A30" s="29" t="s">
        <v>84</v>
      </c>
      <c r="B30" s="29" t="s">
        <v>25</v>
      </c>
      <c r="C30" s="29" t="s">
        <v>32</v>
      </c>
      <c r="D30" s="30">
        <v>27497</v>
      </c>
      <c r="E30" s="30">
        <v>34669</v>
      </c>
      <c r="F30" s="29" t="s">
        <v>96</v>
      </c>
      <c r="G30" s="31">
        <v>42736</v>
      </c>
      <c r="H30" s="32">
        <v>3</v>
      </c>
      <c r="I30" s="29" t="s">
        <v>98</v>
      </c>
      <c r="J30" s="33"/>
      <c r="K30" s="33" t="s">
        <v>101</v>
      </c>
      <c r="L30" s="33" t="s">
        <v>102</v>
      </c>
      <c r="M30" s="33" t="s">
        <v>103</v>
      </c>
    </row>
    <row r="31" spans="1:13" s="34" customFormat="1" ht="21.75" customHeight="1" x14ac:dyDescent="0.15">
      <c r="A31" s="29" t="s">
        <v>85</v>
      </c>
      <c r="B31" s="29" t="s">
        <v>25</v>
      </c>
      <c r="C31" s="29" t="s">
        <v>28</v>
      </c>
      <c r="D31" s="30">
        <v>28457</v>
      </c>
      <c r="E31" s="30">
        <v>34669</v>
      </c>
      <c r="F31" s="29" t="s">
        <v>94</v>
      </c>
      <c r="G31" s="31">
        <v>42736</v>
      </c>
      <c r="H31" s="32">
        <v>3</v>
      </c>
      <c r="I31" s="29" t="s">
        <v>98</v>
      </c>
      <c r="J31" s="33"/>
      <c r="K31" s="33" t="s">
        <v>101</v>
      </c>
      <c r="L31" s="33" t="s">
        <v>102</v>
      </c>
      <c r="M31" s="33" t="s">
        <v>103</v>
      </c>
    </row>
    <row r="32" spans="1:13" s="34" customFormat="1" ht="21.75" customHeight="1" x14ac:dyDescent="0.15">
      <c r="A32" s="29" t="s">
        <v>86</v>
      </c>
      <c r="B32" s="29" t="s">
        <v>25</v>
      </c>
      <c r="C32" s="29" t="s">
        <v>27</v>
      </c>
      <c r="D32" s="30">
        <v>28383</v>
      </c>
      <c r="E32" s="30">
        <v>35400</v>
      </c>
      <c r="F32" s="29" t="s">
        <v>96</v>
      </c>
      <c r="G32" s="31">
        <v>42736</v>
      </c>
      <c r="H32" s="32">
        <v>3</v>
      </c>
      <c r="I32" s="29" t="s">
        <v>98</v>
      </c>
      <c r="J32" s="33"/>
      <c r="K32" s="33" t="s">
        <v>101</v>
      </c>
      <c r="L32" s="33" t="s">
        <v>102</v>
      </c>
      <c r="M32" s="33" t="s">
        <v>103</v>
      </c>
    </row>
    <row r="33" spans="1:13" s="34" customFormat="1" ht="21.75" customHeight="1" x14ac:dyDescent="0.15">
      <c r="A33" s="29" t="s">
        <v>87</v>
      </c>
      <c r="B33" s="29" t="s">
        <v>25</v>
      </c>
      <c r="C33" s="29" t="s">
        <v>27</v>
      </c>
      <c r="D33" s="30">
        <v>29798</v>
      </c>
      <c r="E33" s="30">
        <v>36861</v>
      </c>
      <c r="F33" s="29" t="s">
        <v>96</v>
      </c>
      <c r="G33" s="31">
        <v>42736</v>
      </c>
      <c r="H33" s="32">
        <v>3</v>
      </c>
      <c r="I33" s="29" t="s">
        <v>98</v>
      </c>
      <c r="J33" s="33"/>
      <c r="K33" s="33" t="s">
        <v>101</v>
      </c>
      <c r="L33" s="33" t="s">
        <v>102</v>
      </c>
      <c r="M33" s="33" t="s">
        <v>103</v>
      </c>
    </row>
    <row r="34" spans="1:13" s="34" customFormat="1" ht="21.75" customHeight="1" x14ac:dyDescent="0.15">
      <c r="A34" s="29" t="s">
        <v>88</v>
      </c>
      <c r="B34" s="29" t="s">
        <v>25</v>
      </c>
      <c r="C34" s="29" t="s">
        <v>27</v>
      </c>
      <c r="D34" s="30">
        <v>29884</v>
      </c>
      <c r="E34" s="30">
        <v>36495</v>
      </c>
      <c r="F34" s="29" t="s">
        <v>96</v>
      </c>
      <c r="G34" s="31">
        <v>42736</v>
      </c>
      <c r="H34" s="32">
        <v>3</v>
      </c>
      <c r="I34" s="29" t="s">
        <v>98</v>
      </c>
      <c r="J34" s="33"/>
      <c r="K34" s="33" t="s">
        <v>101</v>
      </c>
      <c r="L34" s="33" t="s">
        <v>102</v>
      </c>
      <c r="M34" s="33" t="s">
        <v>103</v>
      </c>
    </row>
    <row r="35" spans="1:13" s="34" customFormat="1" ht="21.75" customHeight="1" x14ac:dyDescent="0.15">
      <c r="A35" s="29" t="s">
        <v>89</v>
      </c>
      <c r="B35" s="29" t="s">
        <v>25</v>
      </c>
      <c r="C35" s="29" t="s">
        <v>27</v>
      </c>
      <c r="D35" s="30">
        <v>30332</v>
      </c>
      <c r="E35" s="30">
        <v>37591</v>
      </c>
      <c r="F35" s="29" t="s">
        <v>96</v>
      </c>
      <c r="G35" s="31">
        <v>42736</v>
      </c>
      <c r="H35" s="32">
        <v>3</v>
      </c>
      <c r="I35" s="29" t="s">
        <v>98</v>
      </c>
      <c r="J35" s="33"/>
      <c r="K35" s="33" t="s">
        <v>101</v>
      </c>
      <c r="L35" s="33" t="s">
        <v>102</v>
      </c>
      <c r="M35" s="33" t="s">
        <v>103</v>
      </c>
    </row>
    <row r="36" spans="1:13" s="34" customFormat="1" ht="21.75" customHeight="1" x14ac:dyDescent="0.15">
      <c r="A36" s="29" t="s">
        <v>90</v>
      </c>
      <c r="B36" s="29" t="s">
        <v>25</v>
      </c>
      <c r="C36" s="29" t="s">
        <v>27</v>
      </c>
      <c r="D36" s="30">
        <v>31637</v>
      </c>
      <c r="E36" s="30">
        <v>37226</v>
      </c>
      <c r="F36" s="29" t="s">
        <v>96</v>
      </c>
      <c r="G36" s="31">
        <v>42736</v>
      </c>
      <c r="H36" s="32">
        <v>3</v>
      </c>
      <c r="I36" s="29" t="s">
        <v>98</v>
      </c>
      <c r="J36" s="33"/>
      <c r="K36" s="33" t="s">
        <v>101</v>
      </c>
      <c r="L36" s="33" t="s">
        <v>102</v>
      </c>
      <c r="M36" s="33" t="s">
        <v>107</v>
      </c>
    </row>
    <row r="37" spans="1:13" s="34" customFormat="1" ht="21.75" customHeight="1" x14ac:dyDescent="0.15">
      <c r="A37" s="29" t="s">
        <v>91</v>
      </c>
      <c r="B37" s="29" t="s">
        <v>25</v>
      </c>
      <c r="C37" s="29" t="s">
        <v>27</v>
      </c>
      <c r="D37" s="30">
        <v>33785</v>
      </c>
      <c r="E37" s="30">
        <v>40513</v>
      </c>
      <c r="F37" s="29" t="s">
        <v>97</v>
      </c>
      <c r="G37" s="31">
        <v>40878</v>
      </c>
      <c r="H37" s="32">
        <v>8</v>
      </c>
      <c r="I37" s="29" t="s">
        <v>42</v>
      </c>
      <c r="J37" s="33"/>
      <c r="K37" s="33" t="s">
        <v>101</v>
      </c>
      <c r="L37" s="33" t="s">
        <v>102</v>
      </c>
      <c r="M37" s="33" t="s">
        <v>103</v>
      </c>
    </row>
  </sheetData>
  <autoFilter ref="A1:M37" xr:uid="{00000000-0009-0000-0000-000002000000}"/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推荐汇总表</vt:lpstr>
      <vt:lpstr>审核表</vt:lpstr>
      <vt:lpstr>字典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PC</cp:lastModifiedBy>
  <cp:lastPrinted>2020-09-22T12:51:13Z</cp:lastPrinted>
  <dcterms:created xsi:type="dcterms:W3CDTF">2019-09-02T02:37:53Z</dcterms:created>
  <dcterms:modified xsi:type="dcterms:W3CDTF">2020-09-23T07:59:49Z</dcterms:modified>
</cp:coreProperties>
</file>